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https://appalachiancommunity-my.sharepoint.com/personal/admin_aceloans_org/Documents/WBC/WBC - Metro Atlanta/Website/"/>
    </mc:Choice>
  </mc:AlternateContent>
  <xr:revisionPtr revIDLastSave="0" documentId="8_{028198FF-AF52-46B2-A77B-6274E65CFA9F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Cash Flow Plan" sheetId="1" r:id="rId1"/>
    <sheet name="Cash Flow Chart" sheetId="4" r:id="rId2"/>
  </sheets>
  <externalReferences>
    <externalReference r:id="rId3"/>
  </externalReferences>
  <definedNames>
    <definedName name="beginningcashonhand">'Cash Flow Plan'!$B$5</definedName>
    <definedName name="Cash_minimum" localSheetId="0">'Cash Flow Plan'!$B$5</definedName>
    <definedName name="Start_date" localSheetId="0">'Cash Flow Plan'!$B$4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" l="1"/>
  <c r="B10" i="1"/>
  <c r="M18" i="1"/>
  <c r="L18" i="1"/>
  <c r="K18" i="1"/>
  <c r="J18" i="1"/>
  <c r="I18" i="1"/>
  <c r="H18" i="1"/>
  <c r="G18" i="1"/>
  <c r="F18" i="1"/>
  <c r="E18" i="1"/>
  <c r="D18" i="1"/>
  <c r="C18" i="1"/>
  <c r="B18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A43" i="1"/>
  <c r="N42" i="1"/>
  <c r="A42" i="1"/>
  <c r="N41" i="1"/>
  <c r="A41" i="1"/>
  <c r="N40" i="1"/>
  <c r="A40" i="1"/>
  <c r="N39" i="1"/>
  <c r="A39" i="1"/>
  <c r="N38" i="1"/>
  <c r="A38" i="1"/>
  <c r="N37" i="1"/>
  <c r="A37" i="1"/>
  <c r="N36" i="1"/>
  <c r="N35" i="1"/>
  <c r="N34" i="1"/>
  <c r="A34" i="1"/>
  <c r="N33" i="1"/>
  <c r="N32" i="1"/>
  <c r="A32" i="1"/>
  <c r="N31" i="1"/>
  <c r="A31" i="1"/>
  <c r="N30" i="1"/>
  <c r="N29" i="1"/>
  <c r="A29" i="1"/>
  <c r="N28" i="1"/>
  <c r="A28" i="1"/>
  <c r="N27" i="1"/>
  <c r="A27" i="1"/>
  <c r="N26" i="1"/>
  <c r="A26" i="1"/>
  <c r="N25" i="1"/>
  <c r="N24" i="1"/>
  <c r="A24" i="1"/>
  <c r="N23" i="1"/>
  <c r="A23" i="1"/>
  <c r="N22" i="1"/>
  <c r="A22" i="1"/>
  <c r="N21" i="1"/>
  <c r="N14" i="1"/>
  <c r="N17" i="1"/>
  <c r="N16" i="1"/>
  <c r="N15" i="1"/>
  <c r="N13" i="1"/>
  <c r="J5" i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B45" i="1" l="1"/>
  <c r="C10" i="1" s="1"/>
  <c r="C45" i="1" s="1"/>
  <c r="N18" i="1"/>
  <c r="B4" i="4" s="1"/>
  <c r="N44" i="1"/>
  <c r="B5" i="4" s="1"/>
  <c r="M5" i="1"/>
  <c r="K5" i="1"/>
  <c r="H5" i="1"/>
  <c r="L5" i="1"/>
  <c r="I5" i="1"/>
  <c r="B6" i="4" l="1"/>
  <c r="D10" i="1"/>
  <c r="D45" i="1" s="1"/>
  <c r="E10" i="1" l="1"/>
  <c r="E45" i="1" s="1"/>
  <c r="F10" i="1" l="1"/>
  <c r="F45" i="1" s="1"/>
  <c r="G10" i="1" l="1"/>
  <c r="G45" i="1" s="1"/>
  <c r="H10" i="1" l="1"/>
  <c r="H45" i="1" s="1"/>
  <c r="I10" i="1" l="1"/>
  <c r="I45" i="1" s="1"/>
  <c r="J10" i="1" l="1"/>
  <c r="J45" i="1" s="1"/>
  <c r="K10" i="1" l="1"/>
  <c r="K45" i="1" s="1"/>
  <c r="L10" i="1" l="1"/>
  <c r="L45" i="1" s="1"/>
  <c r="M10" i="1" l="1"/>
  <c r="M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tc={5EF7474F-5D79-4533-885D-E1732071F31F}</author>
    <author>tc={2736454F-9D7B-44A1-9C71-83152298A123}</author>
  </authors>
  <commentList>
    <comment ref="A32" authorId="0" shapeId="0" xr:uid="{5EF7474F-5D79-4533-885D-E1732071F31F}">
      <text>
        <t>[Threaded comment]
Your version of Excel allows you to read this threaded comment; however, any edits to it will get removed if the file is opened in a newer version of Excel. Learn more: https://go.microsoft.com/fwlink/?linkid=870924
Comment:
    If prepaid in advance reflect on balance sheet also</t>
      </text>
    </comment>
    <comment ref="A34" authorId="1" shapeId="0" xr:uid="{2736454F-9D7B-44A1-9C71-83152298A123}">
      <text>
        <t>[Threaded comment]
Your version of Excel allows you to read this threaded comment; however, any edits to it will get removed if the file is opened in a newer version of Excel. Learn more: https://go.microsoft.com/fwlink/?linkid=870924
Comment:
    If prepaid in advance reflect on balance sheet also</t>
      </text>
    </comment>
  </commentList>
</comments>
</file>

<file path=xl/sharedStrings.xml><?xml version="1.0" encoding="utf-8"?>
<sst xmlns="http://schemas.openxmlformats.org/spreadsheetml/2006/main" count="30" uniqueCount="30">
  <si>
    <t>Starting date</t>
  </si>
  <si>
    <t>Beginning Cash on Hand</t>
  </si>
  <si>
    <t>Total</t>
  </si>
  <si>
    <t>CASH ON HAND (Beginning of Month)</t>
  </si>
  <si>
    <t>CASH RECEIPTS</t>
  </si>
  <si>
    <t>Other</t>
  </si>
  <si>
    <t>TOTAL CASH RECEIPTS</t>
  </si>
  <si>
    <t>CASH PAID OUT</t>
  </si>
  <si>
    <t>Purchases - Cost of Goods Sold</t>
  </si>
  <si>
    <t>Loan Payments (Principal + Interest)</t>
  </si>
  <si>
    <t>Owners' Withdrawal</t>
  </si>
  <si>
    <t>Savings / Reserves</t>
  </si>
  <si>
    <t xml:space="preserve">Taxes - Sales </t>
  </si>
  <si>
    <t>Taxes - State / Federal / Other</t>
  </si>
  <si>
    <t>TOTAL CASH PAID OUT</t>
  </si>
  <si>
    <t>CASH ON HAND (end of month)</t>
  </si>
  <si>
    <t>Ending Cash on Hand</t>
  </si>
  <si>
    <t>Total Cash Receipts (Inflows)</t>
  </si>
  <si>
    <t>Total Cash Paid Out (Outflows)</t>
  </si>
  <si>
    <t>Summary of 12 Month Cash Flow Plan</t>
  </si>
  <si>
    <t>Balance Sheet Category</t>
  </si>
  <si>
    <t>Profit &amp; Loss Category</t>
  </si>
  <si>
    <t xml:space="preserve">Beginning Cash on Hand </t>
  </si>
  <si>
    <t>Reflected on Both Statements</t>
  </si>
  <si>
    <t>Starting Cash in Business Bank Account on date stated above</t>
  </si>
  <si>
    <t>Cash Flow Plan - COMPANY NAME</t>
  </si>
  <si>
    <t>Loan Proceeds (also include EIDL or PPP funds received)</t>
  </si>
  <si>
    <t xml:space="preserve">Cash Sales ( from all payment methods Cash App, Paypal, Square, Venmo, Zelle, etc. </t>
  </si>
  <si>
    <t>Deposits for Future Catering/Consulting/Events, etc</t>
  </si>
  <si>
    <t>Owner Contributions (funds deposited or transferred from personal account to cover business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</si>
</sst>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9"/>
      <color theme="1"/>
      <name val="Lato Light"/>
      <family val="2"/>
    </font>
    <font>
      <sz val="8"/>
      <name val="Arial"/>
      <family val="2"/>
    </font>
    <font>
      <sz val="15"/>
      <name val="Lato Light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Lato"/>
      <family val="2"/>
    </font>
    <font>
      <sz val="8"/>
      <color indexed="9"/>
      <name val="Lato"/>
      <family val="2"/>
    </font>
    <font>
      <sz val="10"/>
      <color indexed="8"/>
      <name val="Lato"/>
      <family val="2"/>
    </font>
    <font>
      <b/>
      <sz val="10"/>
      <name val="Lato"/>
      <family val="2"/>
    </font>
    <font>
      <b/>
      <sz val="8"/>
      <name val="Lato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9597B"/>
        <bgColor indexed="64"/>
      </patternFill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rgb="FF59597B"/>
      </left>
      <right/>
      <top style="hair">
        <color rgb="FF59597B"/>
      </top>
      <bottom style="hair">
        <color rgb="FF59597B"/>
      </bottom>
      <diagonal/>
    </border>
    <border>
      <left/>
      <right style="hair">
        <color rgb="FF59597B"/>
      </right>
      <top style="hair">
        <color rgb="FF59597B"/>
      </top>
      <bottom style="hair">
        <color rgb="FF59597B"/>
      </bottom>
      <diagonal/>
    </border>
    <border>
      <left style="hair">
        <color rgb="FF59597B"/>
      </left>
      <right style="hair">
        <color rgb="FF59597B"/>
      </right>
      <top style="hair">
        <color rgb="FF59597B"/>
      </top>
      <bottom style="hair">
        <color rgb="FF59597B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rgb="FF59597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4" fillId="0" borderId="0" xfId="3"/>
    <xf numFmtId="0" fontId="5" fillId="0" borderId="0" xfId="3" applyFont="1" applyAlignment="1">
      <alignment wrapText="1"/>
    </xf>
    <xf numFmtId="0" fontId="5" fillId="0" borderId="0" xfId="3" applyFont="1" applyAlignment="1">
      <alignment horizontal="left" wrapText="1"/>
    </xf>
    <xf numFmtId="0" fontId="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4" fillId="0" borderId="0" xfId="3" applyAlignment="1">
      <alignment vertical="center"/>
    </xf>
    <xf numFmtId="3" fontId="9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164" fontId="13" fillId="3" borderId="3" xfId="1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5" fillId="2" borderId="3" xfId="3" applyFont="1" applyFill="1" applyBorder="1" applyAlignment="1">
      <alignment vertical="center" wrapText="1"/>
    </xf>
    <xf numFmtId="38" fontId="16" fillId="2" borderId="3" xfId="1" applyNumberFormat="1" applyFont="1" applyFill="1" applyBorder="1" applyAlignment="1" applyProtection="1">
      <alignment vertical="center"/>
    </xf>
    <xf numFmtId="44" fontId="17" fillId="4" borderId="3" xfId="2" applyFont="1" applyFill="1" applyBorder="1" applyAlignment="1" applyProtection="1">
      <alignment vertical="center"/>
    </xf>
    <xf numFmtId="0" fontId="12" fillId="0" borderId="0" xfId="3" applyFont="1" applyAlignment="1">
      <alignment wrapText="1"/>
    </xf>
    <xf numFmtId="3" fontId="8" fillId="0" borderId="0" xfId="3" applyNumberFormat="1" applyFont="1"/>
    <xf numFmtId="40" fontId="7" fillId="2" borderId="3" xfId="1" applyNumberFormat="1" applyFont="1" applyFill="1" applyBorder="1" applyAlignment="1" applyProtection="1">
      <alignment vertical="center"/>
    </xf>
    <xf numFmtId="44" fontId="17" fillId="2" borderId="3" xfId="2" applyFont="1" applyFill="1" applyBorder="1" applyAlignment="1" applyProtection="1">
      <alignment vertical="center"/>
    </xf>
    <xf numFmtId="0" fontId="7" fillId="0" borderId="3" xfId="3" applyFont="1" applyBorder="1" applyAlignment="1" applyProtection="1">
      <alignment horizontal="left" vertical="center" wrapText="1"/>
      <protection locked="0"/>
    </xf>
    <xf numFmtId="38" fontId="7" fillId="0" borderId="3" xfId="1" applyNumberFormat="1" applyFont="1" applyBorder="1" applyAlignment="1" applyProtection="1">
      <alignment vertical="center"/>
      <protection locked="0"/>
    </xf>
    <xf numFmtId="38" fontId="18" fillId="0" borderId="3" xfId="1" applyNumberFormat="1" applyFont="1" applyBorder="1" applyProtection="1"/>
    <xf numFmtId="0" fontId="16" fillId="0" borderId="3" xfId="3" applyFont="1" applyBorder="1" applyAlignment="1">
      <alignment horizontal="left" vertical="center" wrapText="1"/>
    </xf>
    <xf numFmtId="38" fontId="16" fillId="0" borderId="3" xfId="1" applyNumberFormat="1" applyFont="1" applyBorder="1" applyAlignment="1" applyProtection="1">
      <alignment vertical="center"/>
    </xf>
    <xf numFmtId="38" fontId="19" fillId="0" borderId="3" xfId="1" applyNumberFormat="1" applyFont="1" applyBorder="1" applyProtection="1"/>
    <xf numFmtId="40" fontId="20" fillId="5" borderId="0" xfId="1" applyNumberFormat="1" applyFont="1" applyFill="1" applyBorder="1" applyAlignment="1" applyProtection="1">
      <alignment vertical="center"/>
    </xf>
    <xf numFmtId="44" fontId="16" fillId="5" borderId="0" xfId="2" applyFont="1" applyFill="1" applyBorder="1" applyAlignment="1" applyProtection="1">
      <alignment vertical="center"/>
    </xf>
    <xf numFmtId="3" fontId="8" fillId="0" borderId="0" xfId="3" applyNumberFormat="1" applyFont="1" applyAlignment="1">
      <alignment vertical="center"/>
    </xf>
    <xf numFmtId="49" fontId="7" fillId="0" borderId="3" xfId="3" applyNumberFormat="1" applyFont="1" applyBorder="1" applyAlignment="1" applyProtection="1">
      <alignment horizontal="left" vertical="center" wrapText="1"/>
      <protection locked="0"/>
    </xf>
    <xf numFmtId="0" fontId="4" fillId="0" borderId="0" xfId="3" applyAlignment="1">
      <alignment wrapText="1"/>
    </xf>
    <xf numFmtId="6" fontId="1" fillId="0" borderId="0" xfId="1" applyNumberFormat="1" applyFont="1" applyAlignment="1">
      <alignment horizontal="right"/>
    </xf>
    <xf numFmtId="6" fontId="1" fillId="0" borderId="0" xfId="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6" fontId="2" fillId="0" borderId="4" xfId="0" applyNumberFormat="1" applyFont="1" applyBorder="1"/>
    <xf numFmtId="0" fontId="0" fillId="0" borderId="0" xfId="0" applyAlignment="1">
      <alignment horizontal="right"/>
    </xf>
    <xf numFmtId="0" fontId="7" fillId="7" borderId="3" xfId="3" applyFont="1" applyFill="1" applyBorder="1" applyAlignment="1" applyProtection="1">
      <alignment horizontal="left" vertical="center" wrapText="1"/>
      <protection locked="0"/>
    </xf>
    <xf numFmtId="0" fontId="7" fillId="6" borderId="3" xfId="3" applyFont="1" applyFill="1" applyBorder="1" applyAlignment="1" applyProtection="1">
      <alignment horizontal="left" vertical="center" wrapText="1"/>
      <protection locked="0"/>
    </xf>
    <xf numFmtId="0" fontId="7" fillId="6" borderId="3" xfId="3" applyFont="1" applyFill="1" applyBorder="1" applyAlignment="1" applyProtection="1">
      <alignment vertical="center" wrapText="1"/>
      <protection locked="0"/>
    </xf>
    <xf numFmtId="0" fontId="7" fillId="8" borderId="3" xfId="3" applyFont="1" applyFill="1" applyBorder="1" applyAlignment="1" applyProtection="1">
      <alignment horizontal="left" vertical="center" wrapText="1"/>
      <protection locked="0"/>
    </xf>
    <xf numFmtId="0" fontId="10" fillId="8" borderId="6" xfId="3" applyFont="1" applyFill="1" applyBorder="1" applyAlignment="1">
      <alignment vertical="center"/>
    </xf>
    <xf numFmtId="0" fontId="10" fillId="7" borderId="6" xfId="3" applyFont="1" applyFill="1" applyBorder="1" applyAlignment="1">
      <alignment vertical="center"/>
    </xf>
    <xf numFmtId="0" fontId="10" fillId="6" borderId="6" xfId="3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3" applyFont="1" applyAlignment="1" applyProtection="1">
      <alignment horizontal="left" wrapText="1"/>
      <protection locked="0"/>
    </xf>
    <xf numFmtId="14" fontId="17" fillId="2" borderId="1" xfId="1" applyNumberFormat="1" applyFont="1" applyFill="1" applyBorder="1" applyAlignment="1" applyProtection="1">
      <alignment horizontal="right" vertical="center"/>
      <protection locked="0"/>
    </xf>
    <xf numFmtId="14" fontId="17" fillId="2" borderId="2" xfId="1" applyNumberFormat="1" applyFont="1" applyFill="1" applyBorder="1" applyAlignment="1" applyProtection="1">
      <alignment horizontal="right" vertical="center"/>
      <protection locked="0"/>
    </xf>
    <xf numFmtId="40" fontId="16" fillId="8" borderId="1" xfId="2" applyNumberFormat="1" applyFont="1" applyFill="1" applyBorder="1" applyAlignment="1" applyProtection="1">
      <alignment horizontal="right" vertical="center"/>
      <protection locked="0"/>
    </xf>
    <xf numFmtId="40" fontId="16" fillId="8" borderId="2" xfId="2" applyNumberFormat="1" applyFont="1" applyFill="1" applyBorder="1" applyAlignment="1" applyProtection="1">
      <alignment horizontal="right" vertical="center"/>
      <protection locked="0"/>
    </xf>
    <xf numFmtId="3" fontId="21" fillId="8" borderId="5" xfId="3" applyNumberFormat="1" applyFont="1" applyFill="1" applyBorder="1" applyAlignment="1">
      <alignment vertical="center"/>
    </xf>
    <xf numFmtId="3" fontId="21" fillId="8" borderId="0" xfId="3" applyNumberFormat="1" applyFont="1" applyFill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Inflows &amp; Outflows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Plan'!$A$18</c:f>
              <c:strCache>
                <c:ptCount val="1"/>
                <c:pt idx="0">
                  <c:v>TOTAL CASH RECEIPTS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'Cash Flow Plan'!$B$9:$M$9</c:f>
              <c:numCache>
                <c:formatCode>[$-409]mmm\-yy;@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'Cash Flow Plan'!$B$18:$M$18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7-41EA-A7BC-BF25FDCB407A}"/>
            </c:ext>
          </c:extLst>
        </c:ser>
        <c:ser>
          <c:idx val="1"/>
          <c:order val="1"/>
          <c:tx>
            <c:strRef>
              <c:f>'Cash Flow Plan'!$A$44</c:f>
              <c:strCache>
                <c:ptCount val="1"/>
                <c:pt idx="0">
                  <c:v>TOTAL CASH PAID OUT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'Cash Flow Plan'!$B$9:$M$9</c:f>
              <c:numCache>
                <c:formatCode>[$-409]mmm\-yy;@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'Cash Flow Plan'!$B$44:$M$44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7-41EA-A7BC-BF25FDCB4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512912"/>
        <c:axId val="626513240"/>
      </c:lineChart>
      <c:dateAx>
        <c:axId val="6265129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513240"/>
        <c:crosses val="autoZero"/>
        <c:auto val="1"/>
        <c:lblOffset val="100"/>
        <c:baseTimeUnit val="days"/>
      </c:dateAx>
      <c:valAx>
        <c:axId val="62651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51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1" r="1" t="1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on Hand (end of month)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'Cash Flow Plan'!$B$9:$M$9</c:f>
              <c:numCache>
                <c:formatCode>[$-409]mmm\-yy;@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'Cash Flow Plan'!$B$45:$M$45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6-4A97-A242-0E22BF902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954400"/>
        <c:axId val="819952432"/>
      </c:lineChart>
      <c:dateAx>
        <c:axId val="81995440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952432"/>
        <c:crosses val="autoZero"/>
        <c:auto val="1"/>
        <c:lblOffset val="100"/>
        <c:baseTimeUnit val="days"/>
      </c:dateAx>
      <c:valAx>
        <c:axId val="81995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9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172628</xdr:colOff>
      <xdr:row>0</xdr:row>
      <xdr:rowOff>91440</xdr:rowOff>
    </xdr:from>
    <xdr:to>
      <xdr:col>12</xdr:col>
      <xdr:colOff>392950</xdr:colOff>
      <xdr:row>1</xdr:row>
      <xdr:rowOff>105410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561"/>
        <a:stretch/>
      </xdr:blipFill>
      <xdr:spPr>
        <a:xfrm>
          <a:off x="9446168" y="91440"/>
          <a:ext cx="1774802" cy="312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102526</xdr:colOff>
      <xdr:row>17</xdr:row>
      <xdr:rowOff>10853</xdr:rowOff>
    </xdr:from>
    <xdr:to>
      <xdr:col>11</xdr:col>
      <xdr:colOff>518162</xdr:colOff>
      <xdr:row>32</xdr:row>
      <xdr:rowOff>10853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515759</xdr:colOff>
      <xdr:row>0</xdr:row>
      <xdr:rowOff>41564</xdr:rowOff>
    </xdr:from>
    <xdr:to>
      <xdr:col>11</xdr:col>
      <xdr:colOff>465968</xdr:colOff>
      <xdr:row>1</xdr:row>
      <xdr:rowOff>41564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173"/>
        <a:stretch/>
      </xdr:blipFill>
      <xdr:spPr>
        <a:xfrm>
          <a:off x="6520319" y="41564"/>
          <a:ext cx="1779009" cy="304800"/>
        </a:xfrm>
        <a:prstGeom prst="rect">
          <a:avLst/>
        </a:prstGeom>
      </xdr:spPr>
    </xdr:pic>
    <xdr:clientData/>
  </xdr:twoCellAnchor>
  <xdr:twoCellAnchor>
    <xdr:from>
      <xdr:col>3</xdr:col>
      <xdr:colOff>96981</xdr:colOff>
      <xdr:row>1</xdr:row>
      <xdr:rowOff>145473</xdr:rowOff>
    </xdr:from>
    <xdr:to>
      <xdr:col>11</xdr:col>
      <xdr:colOff>512617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londeau\Desktop\Financial-Projections-Blank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1.Start-Up Costs &amp; Funding"/>
      <sheetName val="2.Sales Planner"/>
      <sheetName val="3.Payroll"/>
      <sheetName val="4.Profit &amp; Loss"/>
      <sheetName val="5.Monthly Cash Flow "/>
      <sheetName val="6.Balance Sheet"/>
      <sheetName val="Depreciation Calc"/>
      <sheetName val="Loan 1"/>
      <sheetName val="Loan 2"/>
      <sheetName val="Loan 3"/>
      <sheetName val="Loan 4"/>
    </sheetNames>
    <sheetDataSet>
      <sheetData sheetId="0"/>
      <sheetData sheetId="1"/>
      <sheetData sheetId="2"/>
      <sheetData sheetId="3"/>
      <sheetData sheetId="4">
        <row r="17">
          <cell r="A17" t="str">
            <v>Payroll Expense (incl. taxes)</v>
          </cell>
        </row>
        <row r="18">
          <cell r="A18" t="str">
            <v>Advertising</v>
          </cell>
        </row>
        <row r="19">
          <cell r="A19" t="str">
            <v>Insurance</v>
          </cell>
        </row>
        <row r="20">
          <cell r="A20" t="str">
            <v>Maintenance</v>
          </cell>
        </row>
        <row r="21">
          <cell r="A21" t="str">
            <v>Meeting Expenses</v>
          </cell>
        </row>
        <row r="22">
          <cell r="A22" t="str">
            <v>Merchant / Credit Card Processing Fees</v>
          </cell>
        </row>
        <row r="23">
          <cell r="A23" t="str">
            <v>Office Supplies</v>
          </cell>
        </row>
        <row r="24">
          <cell r="A24" t="str">
            <v>Packing / Shipping</v>
          </cell>
        </row>
        <row r="25">
          <cell r="A25" t="str">
            <v>Professional / Legal</v>
          </cell>
        </row>
        <row r="26">
          <cell r="A26" t="str">
            <v>Rent</v>
          </cell>
        </row>
        <row r="27">
          <cell r="A27" t="str">
            <v xml:space="preserve">Technology </v>
          </cell>
        </row>
        <row r="28">
          <cell r="A28" t="str">
            <v>Travel</v>
          </cell>
        </row>
        <row r="29">
          <cell r="A29" t="str">
            <v>Utilities</v>
          </cell>
        </row>
        <row r="30">
          <cell r="A30" t="str">
            <v>Website</v>
          </cell>
        </row>
        <row r="31">
          <cell r="A31" t="str">
            <v>Other</v>
          </cell>
        </row>
        <row r="32">
          <cell r="A32" t="str">
            <v>Other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orina Adkinson" id="{40285371-6483-4616-BEC4-56554EEEAE20}" userId="S::adkinson@aceloans.org::55cdbd21-e82c-44fa-b144-7fbb2d8db8f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2" dT="2022-07-27T23:07:38.38" personId="{40285371-6483-4616-BEC4-56554EEEAE20}" id="{5EF7474F-5D79-4533-885D-E1732071F31F}">
    <text>If prepaid in advance reflect on balance sheet also</text>
  </threadedComment>
  <threadedComment ref="A34" dT="2022-07-27T23:08:00.29" personId="{40285371-6483-4616-BEC4-56554EEEAE20}" id="{2736454F-9D7B-44A1-9C71-83152298A123}">
    <text>If prepaid in advance reflect on balance sheet also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zoomScaleNormal="100" workbookViewId="0">
      <selection activeCell="B21" sqref="B21"/>
    </sheetView>
  </sheetViews>
  <sheetFormatPr defaultRowHeight="10.15" x14ac:dyDescent="0.3"/>
  <cols>
    <col min="1" max="1" width="37" style="28" customWidth="1"/>
    <col min="2" max="14" width="11.33203125" style="1" customWidth="1"/>
    <col min="15" max="255" width="8.9296875" style="1"/>
    <col min="256" max="256" width="24.19921875" style="1" customWidth="1"/>
    <col min="257" max="257" width="9.53125" style="1" customWidth="1"/>
    <col min="258" max="270" width="7.53125" style="1" customWidth="1"/>
    <col min="271" max="511" width="8.9296875" style="1"/>
    <col min="512" max="512" width="24.19921875" style="1" customWidth="1"/>
    <col min="513" max="513" width="9.53125" style="1" customWidth="1"/>
    <col min="514" max="526" width="7.53125" style="1" customWidth="1"/>
    <col min="527" max="767" width="8.9296875" style="1"/>
    <col min="768" max="768" width="24.19921875" style="1" customWidth="1"/>
    <col min="769" max="769" width="9.53125" style="1" customWidth="1"/>
    <col min="770" max="782" width="7.53125" style="1" customWidth="1"/>
    <col min="783" max="1023" width="8.9296875" style="1"/>
    <col min="1024" max="1024" width="24.19921875" style="1" customWidth="1"/>
    <col min="1025" max="1025" width="9.53125" style="1" customWidth="1"/>
    <col min="1026" max="1038" width="7.53125" style="1" customWidth="1"/>
    <col min="1039" max="1279" width="8.9296875" style="1"/>
    <col min="1280" max="1280" width="24.19921875" style="1" customWidth="1"/>
    <col min="1281" max="1281" width="9.53125" style="1" customWidth="1"/>
    <col min="1282" max="1294" width="7.53125" style="1" customWidth="1"/>
    <col min="1295" max="1535" width="8.9296875" style="1"/>
    <col min="1536" max="1536" width="24.19921875" style="1" customWidth="1"/>
    <col min="1537" max="1537" width="9.53125" style="1" customWidth="1"/>
    <col min="1538" max="1550" width="7.53125" style="1" customWidth="1"/>
    <col min="1551" max="1791" width="8.9296875" style="1"/>
    <col min="1792" max="1792" width="24.19921875" style="1" customWidth="1"/>
    <col min="1793" max="1793" width="9.53125" style="1" customWidth="1"/>
    <col min="1794" max="1806" width="7.53125" style="1" customWidth="1"/>
    <col min="1807" max="2047" width="8.9296875" style="1"/>
    <col min="2048" max="2048" width="24.19921875" style="1" customWidth="1"/>
    <col min="2049" max="2049" width="9.53125" style="1" customWidth="1"/>
    <col min="2050" max="2062" width="7.53125" style="1" customWidth="1"/>
    <col min="2063" max="2303" width="8.9296875" style="1"/>
    <col min="2304" max="2304" width="24.19921875" style="1" customWidth="1"/>
    <col min="2305" max="2305" width="9.53125" style="1" customWidth="1"/>
    <col min="2306" max="2318" width="7.53125" style="1" customWidth="1"/>
    <col min="2319" max="2559" width="8.9296875" style="1"/>
    <col min="2560" max="2560" width="24.19921875" style="1" customWidth="1"/>
    <col min="2561" max="2561" width="9.53125" style="1" customWidth="1"/>
    <col min="2562" max="2574" width="7.53125" style="1" customWidth="1"/>
    <col min="2575" max="2815" width="8.9296875" style="1"/>
    <col min="2816" max="2816" width="24.19921875" style="1" customWidth="1"/>
    <col min="2817" max="2817" width="9.53125" style="1" customWidth="1"/>
    <col min="2818" max="2830" width="7.53125" style="1" customWidth="1"/>
    <col min="2831" max="3071" width="8.9296875" style="1"/>
    <col min="3072" max="3072" width="24.19921875" style="1" customWidth="1"/>
    <col min="3073" max="3073" width="9.53125" style="1" customWidth="1"/>
    <col min="3074" max="3086" width="7.53125" style="1" customWidth="1"/>
    <col min="3087" max="3327" width="8.9296875" style="1"/>
    <col min="3328" max="3328" width="24.19921875" style="1" customWidth="1"/>
    <col min="3329" max="3329" width="9.53125" style="1" customWidth="1"/>
    <col min="3330" max="3342" width="7.53125" style="1" customWidth="1"/>
    <col min="3343" max="3583" width="8.9296875" style="1"/>
    <col min="3584" max="3584" width="24.19921875" style="1" customWidth="1"/>
    <col min="3585" max="3585" width="9.53125" style="1" customWidth="1"/>
    <col min="3586" max="3598" width="7.53125" style="1" customWidth="1"/>
    <col min="3599" max="3839" width="8.9296875" style="1"/>
    <col min="3840" max="3840" width="24.19921875" style="1" customWidth="1"/>
    <col min="3841" max="3841" width="9.53125" style="1" customWidth="1"/>
    <col min="3842" max="3854" width="7.53125" style="1" customWidth="1"/>
    <col min="3855" max="4095" width="8.9296875" style="1"/>
    <col min="4096" max="4096" width="24.19921875" style="1" customWidth="1"/>
    <col min="4097" max="4097" width="9.53125" style="1" customWidth="1"/>
    <col min="4098" max="4110" width="7.53125" style="1" customWidth="1"/>
    <col min="4111" max="4351" width="8.9296875" style="1"/>
    <col min="4352" max="4352" width="24.19921875" style="1" customWidth="1"/>
    <col min="4353" max="4353" width="9.53125" style="1" customWidth="1"/>
    <col min="4354" max="4366" width="7.53125" style="1" customWidth="1"/>
    <col min="4367" max="4607" width="8.9296875" style="1"/>
    <col min="4608" max="4608" width="24.19921875" style="1" customWidth="1"/>
    <col min="4609" max="4609" width="9.53125" style="1" customWidth="1"/>
    <col min="4610" max="4622" width="7.53125" style="1" customWidth="1"/>
    <col min="4623" max="4863" width="8.9296875" style="1"/>
    <col min="4864" max="4864" width="24.19921875" style="1" customWidth="1"/>
    <col min="4865" max="4865" width="9.53125" style="1" customWidth="1"/>
    <col min="4866" max="4878" width="7.53125" style="1" customWidth="1"/>
    <col min="4879" max="5119" width="8.9296875" style="1"/>
    <col min="5120" max="5120" width="24.19921875" style="1" customWidth="1"/>
    <col min="5121" max="5121" width="9.53125" style="1" customWidth="1"/>
    <col min="5122" max="5134" width="7.53125" style="1" customWidth="1"/>
    <col min="5135" max="5375" width="8.9296875" style="1"/>
    <col min="5376" max="5376" width="24.19921875" style="1" customWidth="1"/>
    <col min="5377" max="5377" width="9.53125" style="1" customWidth="1"/>
    <col min="5378" max="5390" width="7.53125" style="1" customWidth="1"/>
    <col min="5391" max="5631" width="8.9296875" style="1"/>
    <col min="5632" max="5632" width="24.19921875" style="1" customWidth="1"/>
    <col min="5633" max="5633" width="9.53125" style="1" customWidth="1"/>
    <col min="5634" max="5646" width="7.53125" style="1" customWidth="1"/>
    <col min="5647" max="5887" width="8.9296875" style="1"/>
    <col min="5888" max="5888" width="24.19921875" style="1" customWidth="1"/>
    <col min="5889" max="5889" width="9.53125" style="1" customWidth="1"/>
    <col min="5890" max="5902" width="7.53125" style="1" customWidth="1"/>
    <col min="5903" max="6143" width="8.9296875" style="1"/>
    <col min="6144" max="6144" width="24.19921875" style="1" customWidth="1"/>
    <col min="6145" max="6145" width="9.53125" style="1" customWidth="1"/>
    <col min="6146" max="6158" width="7.53125" style="1" customWidth="1"/>
    <col min="6159" max="6399" width="8.9296875" style="1"/>
    <col min="6400" max="6400" width="24.19921875" style="1" customWidth="1"/>
    <col min="6401" max="6401" width="9.53125" style="1" customWidth="1"/>
    <col min="6402" max="6414" width="7.53125" style="1" customWidth="1"/>
    <col min="6415" max="6655" width="8.9296875" style="1"/>
    <col min="6656" max="6656" width="24.19921875" style="1" customWidth="1"/>
    <col min="6657" max="6657" width="9.53125" style="1" customWidth="1"/>
    <col min="6658" max="6670" width="7.53125" style="1" customWidth="1"/>
    <col min="6671" max="6911" width="8.9296875" style="1"/>
    <col min="6912" max="6912" width="24.19921875" style="1" customWidth="1"/>
    <col min="6913" max="6913" width="9.53125" style="1" customWidth="1"/>
    <col min="6914" max="6926" width="7.53125" style="1" customWidth="1"/>
    <col min="6927" max="7167" width="8.9296875" style="1"/>
    <col min="7168" max="7168" width="24.19921875" style="1" customWidth="1"/>
    <col min="7169" max="7169" width="9.53125" style="1" customWidth="1"/>
    <col min="7170" max="7182" width="7.53125" style="1" customWidth="1"/>
    <col min="7183" max="7423" width="8.9296875" style="1"/>
    <col min="7424" max="7424" width="24.19921875" style="1" customWidth="1"/>
    <col min="7425" max="7425" width="9.53125" style="1" customWidth="1"/>
    <col min="7426" max="7438" width="7.53125" style="1" customWidth="1"/>
    <col min="7439" max="7679" width="8.9296875" style="1"/>
    <col min="7680" max="7680" width="24.19921875" style="1" customWidth="1"/>
    <col min="7681" max="7681" width="9.53125" style="1" customWidth="1"/>
    <col min="7682" max="7694" width="7.53125" style="1" customWidth="1"/>
    <col min="7695" max="7935" width="8.9296875" style="1"/>
    <col min="7936" max="7936" width="24.19921875" style="1" customWidth="1"/>
    <col min="7937" max="7937" width="9.53125" style="1" customWidth="1"/>
    <col min="7938" max="7950" width="7.53125" style="1" customWidth="1"/>
    <col min="7951" max="8191" width="8.9296875" style="1"/>
    <col min="8192" max="8192" width="24.19921875" style="1" customWidth="1"/>
    <col min="8193" max="8193" width="9.53125" style="1" customWidth="1"/>
    <col min="8194" max="8206" width="7.53125" style="1" customWidth="1"/>
    <col min="8207" max="8447" width="8.9296875" style="1"/>
    <col min="8448" max="8448" width="24.19921875" style="1" customWidth="1"/>
    <col min="8449" max="8449" width="9.53125" style="1" customWidth="1"/>
    <col min="8450" max="8462" width="7.53125" style="1" customWidth="1"/>
    <col min="8463" max="8703" width="8.9296875" style="1"/>
    <col min="8704" max="8704" width="24.19921875" style="1" customWidth="1"/>
    <col min="8705" max="8705" width="9.53125" style="1" customWidth="1"/>
    <col min="8706" max="8718" width="7.53125" style="1" customWidth="1"/>
    <col min="8719" max="8959" width="8.9296875" style="1"/>
    <col min="8960" max="8960" width="24.19921875" style="1" customWidth="1"/>
    <col min="8961" max="8961" width="9.53125" style="1" customWidth="1"/>
    <col min="8962" max="8974" width="7.53125" style="1" customWidth="1"/>
    <col min="8975" max="9215" width="8.9296875" style="1"/>
    <col min="9216" max="9216" width="24.19921875" style="1" customWidth="1"/>
    <col min="9217" max="9217" width="9.53125" style="1" customWidth="1"/>
    <col min="9218" max="9230" width="7.53125" style="1" customWidth="1"/>
    <col min="9231" max="9471" width="8.9296875" style="1"/>
    <col min="9472" max="9472" width="24.19921875" style="1" customWidth="1"/>
    <col min="9473" max="9473" width="9.53125" style="1" customWidth="1"/>
    <col min="9474" max="9486" width="7.53125" style="1" customWidth="1"/>
    <col min="9487" max="9727" width="8.9296875" style="1"/>
    <col min="9728" max="9728" width="24.19921875" style="1" customWidth="1"/>
    <col min="9729" max="9729" width="9.53125" style="1" customWidth="1"/>
    <col min="9730" max="9742" width="7.53125" style="1" customWidth="1"/>
    <col min="9743" max="9983" width="8.9296875" style="1"/>
    <col min="9984" max="9984" width="24.19921875" style="1" customWidth="1"/>
    <col min="9985" max="9985" width="9.53125" style="1" customWidth="1"/>
    <col min="9986" max="9998" width="7.53125" style="1" customWidth="1"/>
    <col min="9999" max="10239" width="8.9296875" style="1"/>
    <col min="10240" max="10240" width="24.19921875" style="1" customWidth="1"/>
    <col min="10241" max="10241" width="9.53125" style="1" customWidth="1"/>
    <col min="10242" max="10254" width="7.53125" style="1" customWidth="1"/>
    <col min="10255" max="10495" width="8.9296875" style="1"/>
    <col min="10496" max="10496" width="24.19921875" style="1" customWidth="1"/>
    <col min="10497" max="10497" width="9.53125" style="1" customWidth="1"/>
    <col min="10498" max="10510" width="7.53125" style="1" customWidth="1"/>
    <col min="10511" max="10751" width="8.9296875" style="1"/>
    <col min="10752" max="10752" width="24.19921875" style="1" customWidth="1"/>
    <col min="10753" max="10753" width="9.53125" style="1" customWidth="1"/>
    <col min="10754" max="10766" width="7.53125" style="1" customWidth="1"/>
    <col min="10767" max="11007" width="8.9296875" style="1"/>
    <col min="11008" max="11008" width="24.19921875" style="1" customWidth="1"/>
    <col min="11009" max="11009" width="9.53125" style="1" customWidth="1"/>
    <col min="11010" max="11022" width="7.53125" style="1" customWidth="1"/>
    <col min="11023" max="11263" width="8.9296875" style="1"/>
    <col min="11264" max="11264" width="24.19921875" style="1" customWidth="1"/>
    <col min="11265" max="11265" width="9.53125" style="1" customWidth="1"/>
    <col min="11266" max="11278" width="7.53125" style="1" customWidth="1"/>
    <col min="11279" max="11519" width="8.9296875" style="1"/>
    <col min="11520" max="11520" width="24.19921875" style="1" customWidth="1"/>
    <col min="11521" max="11521" width="9.53125" style="1" customWidth="1"/>
    <col min="11522" max="11534" width="7.53125" style="1" customWidth="1"/>
    <col min="11535" max="11775" width="8.9296875" style="1"/>
    <col min="11776" max="11776" width="24.19921875" style="1" customWidth="1"/>
    <col min="11777" max="11777" width="9.53125" style="1" customWidth="1"/>
    <col min="11778" max="11790" width="7.53125" style="1" customWidth="1"/>
    <col min="11791" max="12031" width="8.9296875" style="1"/>
    <col min="12032" max="12032" width="24.19921875" style="1" customWidth="1"/>
    <col min="12033" max="12033" width="9.53125" style="1" customWidth="1"/>
    <col min="12034" max="12046" width="7.53125" style="1" customWidth="1"/>
    <col min="12047" max="12287" width="8.9296875" style="1"/>
    <col min="12288" max="12288" width="24.19921875" style="1" customWidth="1"/>
    <col min="12289" max="12289" width="9.53125" style="1" customWidth="1"/>
    <col min="12290" max="12302" width="7.53125" style="1" customWidth="1"/>
    <col min="12303" max="12543" width="8.9296875" style="1"/>
    <col min="12544" max="12544" width="24.19921875" style="1" customWidth="1"/>
    <col min="12545" max="12545" width="9.53125" style="1" customWidth="1"/>
    <col min="12546" max="12558" width="7.53125" style="1" customWidth="1"/>
    <col min="12559" max="12799" width="8.9296875" style="1"/>
    <col min="12800" max="12800" width="24.19921875" style="1" customWidth="1"/>
    <col min="12801" max="12801" width="9.53125" style="1" customWidth="1"/>
    <col min="12802" max="12814" width="7.53125" style="1" customWidth="1"/>
    <col min="12815" max="13055" width="8.9296875" style="1"/>
    <col min="13056" max="13056" width="24.19921875" style="1" customWidth="1"/>
    <col min="13057" max="13057" width="9.53125" style="1" customWidth="1"/>
    <col min="13058" max="13070" width="7.53125" style="1" customWidth="1"/>
    <col min="13071" max="13311" width="8.9296875" style="1"/>
    <col min="13312" max="13312" width="24.19921875" style="1" customWidth="1"/>
    <col min="13313" max="13313" width="9.53125" style="1" customWidth="1"/>
    <col min="13314" max="13326" width="7.53125" style="1" customWidth="1"/>
    <col min="13327" max="13567" width="8.9296875" style="1"/>
    <col min="13568" max="13568" width="24.19921875" style="1" customWidth="1"/>
    <col min="13569" max="13569" width="9.53125" style="1" customWidth="1"/>
    <col min="13570" max="13582" width="7.53125" style="1" customWidth="1"/>
    <col min="13583" max="13823" width="8.9296875" style="1"/>
    <col min="13824" max="13824" width="24.19921875" style="1" customWidth="1"/>
    <col min="13825" max="13825" width="9.53125" style="1" customWidth="1"/>
    <col min="13826" max="13838" width="7.53125" style="1" customWidth="1"/>
    <col min="13839" max="14079" width="8.9296875" style="1"/>
    <col min="14080" max="14080" width="24.19921875" style="1" customWidth="1"/>
    <col min="14081" max="14081" width="9.53125" style="1" customWidth="1"/>
    <col min="14082" max="14094" width="7.53125" style="1" customWidth="1"/>
    <col min="14095" max="14335" width="8.9296875" style="1"/>
    <col min="14336" max="14336" width="24.19921875" style="1" customWidth="1"/>
    <col min="14337" max="14337" width="9.53125" style="1" customWidth="1"/>
    <col min="14338" max="14350" width="7.53125" style="1" customWidth="1"/>
    <col min="14351" max="14591" width="8.9296875" style="1"/>
    <col min="14592" max="14592" width="24.19921875" style="1" customWidth="1"/>
    <col min="14593" max="14593" width="9.53125" style="1" customWidth="1"/>
    <col min="14594" max="14606" width="7.53125" style="1" customWidth="1"/>
    <col min="14607" max="14847" width="8.9296875" style="1"/>
    <col min="14848" max="14848" width="24.19921875" style="1" customWidth="1"/>
    <col min="14849" max="14849" width="9.53125" style="1" customWidth="1"/>
    <col min="14850" max="14862" width="7.53125" style="1" customWidth="1"/>
    <col min="14863" max="15103" width="8.9296875" style="1"/>
    <col min="15104" max="15104" width="24.19921875" style="1" customWidth="1"/>
    <col min="15105" max="15105" width="9.53125" style="1" customWidth="1"/>
    <col min="15106" max="15118" width="7.53125" style="1" customWidth="1"/>
    <col min="15119" max="15359" width="8.9296875" style="1"/>
    <col min="15360" max="15360" width="24.19921875" style="1" customWidth="1"/>
    <col min="15361" max="15361" width="9.53125" style="1" customWidth="1"/>
    <col min="15362" max="15374" width="7.53125" style="1" customWidth="1"/>
    <col min="15375" max="15615" width="8.9296875" style="1"/>
    <col min="15616" max="15616" width="24.19921875" style="1" customWidth="1"/>
    <col min="15617" max="15617" width="9.53125" style="1" customWidth="1"/>
    <col min="15618" max="15630" width="7.53125" style="1" customWidth="1"/>
    <col min="15631" max="15871" width="8.9296875" style="1"/>
    <col min="15872" max="15872" width="24.19921875" style="1" customWidth="1"/>
    <col min="15873" max="15873" width="9.53125" style="1" customWidth="1"/>
    <col min="15874" max="15886" width="7.53125" style="1" customWidth="1"/>
    <col min="15887" max="16127" width="8.9296875" style="1"/>
    <col min="16128" max="16128" width="24.19921875" style="1" customWidth="1"/>
    <col min="16129" max="16129" width="9.53125" style="1" customWidth="1"/>
    <col min="16130" max="16142" width="7.53125" style="1" customWidth="1"/>
    <col min="16143" max="16384" width="8.9296875" style="1"/>
  </cols>
  <sheetData>
    <row r="1" spans="1:14" ht="23.65" x14ac:dyDescent="0.3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.75" x14ac:dyDescent="0.5">
      <c r="A2" s="44"/>
      <c r="B2" s="44"/>
      <c r="C2" s="44"/>
      <c r="D2" s="44"/>
      <c r="E2" s="44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6" customFormat="1" ht="14.25" x14ac:dyDescent="0.45">
      <c r="A4" s="4" t="s">
        <v>0</v>
      </c>
      <c r="B4" s="45">
        <v>44927</v>
      </c>
      <c r="C4" s="46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14.25" x14ac:dyDescent="0.45">
      <c r="A5" s="4" t="s">
        <v>22</v>
      </c>
      <c r="B5" s="47">
        <v>0</v>
      </c>
      <c r="C5" s="48"/>
      <c r="D5" s="49" t="s">
        <v>24</v>
      </c>
      <c r="E5" s="50"/>
      <c r="F5" s="50"/>
      <c r="G5" s="50"/>
      <c r="H5" s="7">
        <f t="shared" ref="H5:M5" si="0">beginningcashonhand</f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5"/>
    </row>
    <row r="6" spans="1:14" s="6" customFormat="1" ht="13.15" x14ac:dyDescent="0.45">
      <c r="A6" s="40" t="s">
        <v>20</v>
      </c>
      <c r="B6" s="5"/>
      <c r="C6" s="5"/>
      <c r="D6" s="5"/>
      <c r="E6" s="5"/>
      <c r="F6" s="8"/>
      <c r="G6" s="5"/>
      <c r="H6" s="5"/>
      <c r="I6" s="5"/>
      <c r="J6" s="5"/>
      <c r="K6" s="5"/>
      <c r="L6" s="5"/>
      <c r="M6" s="5"/>
      <c r="N6" s="5"/>
    </row>
    <row r="7" spans="1:14" s="6" customFormat="1" ht="13.15" x14ac:dyDescent="0.45">
      <c r="A7" s="41" t="s">
        <v>21</v>
      </c>
      <c r="B7" s="5"/>
      <c r="C7" s="5"/>
      <c r="D7" s="5"/>
      <c r="E7" s="5"/>
      <c r="F7" s="8"/>
      <c r="G7" s="5"/>
      <c r="H7" s="5"/>
      <c r="I7" s="5"/>
      <c r="J7" s="5"/>
      <c r="K7" s="5"/>
      <c r="L7" s="5"/>
      <c r="M7" s="5"/>
      <c r="N7" s="5"/>
    </row>
    <row r="8" spans="1:14" s="6" customFormat="1" ht="13.15" x14ac:dyDescent="0.45">
      <c r="A8" s="42" t="s">
        <v>23</v>
      </c>
      <c r="B8" s="5"/>
      <c r="C8" s="5"/>
      <c r="D8" s="5"/>
      <c r="E8" s="5"/>
      <c r="F8" s="8"/>
      <c r="G8" s="5"/>
      <c r="H8" s="5"/>
      <c r="I8" s="5"/>
      <c r="J8" s="5"/>
      <c r="K8" s="5"/>
      <c r="L8" s="5"/>
      <c r="M8" s="5"/>
      <c r="N8" s="5"/>
    </row>
    <row r="9" spans="1:14" s="6" customFormat="1" ht="18" x14ac:dyDescent="0.45">
      <c r="B9" s="9">
        <f>Start_date</f>
        <v>44927</v>
      </c>
      <c r="C9" s="9">
        <f>DATE(YEAR(B9),MONTH(B9)+1,1)</f>
        <v>44958</v>
      </c>
      <c r="D9" s="9">
        <f t="shared" ref="D9:M9" si="1">DATE(YEAR(C9),MONTH(C9)+1,1)</f>
        <v>44986</v>
      </c>
      <c r="E9" s="9">
        <f t="shared" si="1"/>
        <v>45017</v>
      </c>
      <c r="F9" s="9">
        <f t="shared" si="1"/>
        <v>45047</v>
      </c>
      <c r="G9" s="9">
        <f t="shared" si="1"/>
        <v>45078</v>
      </c>
      <c r="H9" s="9">
        <f t="shared" si="1"/>
        <v>45108</v>
      </c>
      <c r="I9" s="9">
        <f t="shared" si="1"/>
        <v>45139</v>
      </c>
      <c r="J9" s="9">
        <f t="shared" si="1"/>
        <v>45170</v>
      </c>
      <c r="K9" s="9">
        <f t="shared" si="1"/>
        <v>45200</v>
      </c>
      <c r="L9" s="9">
        <f t="shared" si="1"/>
        <v>45231</v>
      </c>
      <c r="M9" s="9">
        <f t="shared" si="1"/>
        <v>45261</v>
      </c>
      <c r="N9" s="10" t="s">
        <v>2</v>
      </c>
    </row>
    <row r="10" spans="1:14" s="6" customFormat="1" ht="14.25" x14ac:dyDescent="0.45">
      <c r="A10" s="11" t="s">
        <v>3</v>
      </c>
      <c r="B10" s="12">
        <f>beginningcashonhand</f>
        <v>0</v>
      </c>
      <c r="C10" s="12">
        <f t="shared" ref="C10:M10" si="2">B45</f>
        <v>0</v>
      </c>
      <c r="D10" s="12">
        <f t="shared" si="2"/>
        <v>0</v>
      </c>
      <c r="E10" s="12">
        <f t="shared" si="2"/>
        <v>0</v>
      </c>
      <c r="F10" s="12">
        <f t="shared" si="2"/>
        <v>0</v>
      </c>
      <c r="G10" s="12">
        <f t="shared" si="2"/>
        <v>20000</v>
      </c>
      <c r="H10" s="12">
        <f t="shared" si="2"/>
        <v>20000</v>
      </c>
      <c r="I10" s="12">
        <f t="shared" si="2"/>
        <v>20000</v>
      </c>
      <c r="J10" s="12">
        <f t="shared" si="2"/>
        <v>20000</v>
      </c>
      <c r="K10" s="12">
        <f t="shared" si="2"/>
        <v>20000</v>
      </c>
      <c r="L10" s="12">
        <f t="shared" si="2"/>
        <v>20000</v>
      </c>
      <c r="M10" s="12">
        <f t="shared" si="2"/>
        <v>20000</v>
      </c>
      <c r="N10" s="13"/>
    </row>
    <row r="11" spans="1:14" ht="7.25" customHeigh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6" customFormat="1" ht="15.7" customHeight="1" x14ac:dyDescent="0.45">
      <c r="A12" s="11" t="s">
        <v>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s="6" customFormat="1" ht="23.25" x14ac:dyDescent="0.35">
      <c r="A13" s="36" t="s">
        <v>27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>
        <f t="shared" ref="N13:N14" si="3">SUM(B13:M13)</f>
        <v>0</v>
      </c>
    </row>
    <row r="14" spans="1:14" s="6" customFormat="1" ht="15.7" customHeight="1" x14ac:dyDescent="0.35">
      <c r="A14" s="39" t="s">
        <v>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>
        <f t="shared" si="3"/>
        <v>0</v>
      </c>
    </row>
    <row r="15" spans="1:14" s="6" customFormat="1" ht="19.5" customHeight="1" x14ac:dyDescent="0.35">
      <c r="A15" s="39" t="s">
        <v>26</v>
      </c>
      <c r="B15" s="19"/>
      <c r="C15" s="19"/>
      <c r="D15" s="19"/>
      <c r="E15" s="19"/>
      <c r="F15" s="19">
        <v>20000</v>
      </c>
      <c r="G15" s="19"/>
      <c r="H15" s="19"/>
      <c r="I15" s="19"/>
      <c r="J15" s="19"/>
      <c r="K15" s="19"/>
      <c r="L15" s="19"/>
      <c r="M15" s="19"/>
      <c r="N15" s="20">
        <f t="shared" ref="N15:N17" si="4">SUM(B15:M15)</f>
        <v>20000</v>
      </c>
    </row>
    <row r="16" spans="1:14" s="6" customFormat="1" ht="23.25" x14ac:dyDescent="0.35">
      <c r="A16" s="39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>
        <f t="shared" si="4"/>
        <v>0</v>
      </c>
    </row>
    <row r="17" spans="1:14" s="6" customFormat="1" ht="15.7" customHeight="1" x14ac:dyDescent="0.35">
      <c r="A17" s="18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>
        <f t="shared" si="4"/>
        <v>0</v>
      </c>
    </row>
    <row r="18" spans="1:14" s="6" customFormat="1" ht="15.7" customHeight="1" x14ac:dyDescent="0.4">
      <c r="A18" s="21" t="s">
        <v>6</v>
      </c>
      <c r="B18" s="22">
        <f t="shared" ref="B18:N18" si="5">SUM(B13:B17)</f>
        <v>0</v>
      </c>
      <c r="C18" s="22">
        <f t="shared" si="5"/>
        <v>0</v>
      </c>
      <c r="D18" s="22">
        <f t="shared" si="5"/>
        <v>0</v>
      </c>
      <c r="E18" s="22">
        <f t="shared" si="5"/>
        <v>0</v>
      </c>
      <c r="F18" s="22">
        <f t="shared" si="5"/>
        <v>20000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0</v>
      </c>
      <c r="L18" s="22">
        <f t="shared" si="5"/>
        <v>0</v>
      </c>
      <c r="M18" s="22">
        <f t="shared" si="5"/>
        <v>0</v>
      </c>
      <c r="N18" s="23">
        <f t="shared" si="5"/>
        <v>20000</v>
      </c>
    </row>
    <row r="19" spans="1:14" s="6" customFormat="1" ht="7.25" customHeight="1" x14ac:dyDescent="0.4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</row>
    <row r="20" spans="1:14" s="6" customFormat="1" ht="15.7" customHeight="1" x14ac:dyDescent="0.45">
      <c r="A20" s="11" t="s">
        <v>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s="6" customFormat="1" ht="15.7" customHeight="1" x14ac:dyDescent="0.35">
      <c r="A21" s="37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>
        <f>SUM(B21:M21)</f>
        <v>0</v>
      </c>
    </row>
    <row r="22" spans="1:14" s="6" customFormat="1" ht="15.7" customHeight="1" x14ac:dyDescent="0.35">
      <c r="A22" s="37" t="str">
        <f>'[1]4.Profit &amp; Loss'!$A$17</f>
        <v>Payroll Expense (incl. taxes)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>
        <f t="shared" ref="N22:N43" si="6">SUM(B22:M22)</f>
        <v>0</v>
      </c>
    </row>
    <row r="23" spans="1:14" s="6" customFormat="1" ht="15.7" customHeight="1" x14ac:dyDescent="0.35">
      <c r="A23" s="36" t="str">
        <f>'[1]4.Profit &amp; Loss'!$A$18</f>
        <v>Advertising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>
        <f t="shared" si="6"/>
        <v>0</v>
      </c>
    </row>
    <row r="24" spans="1:14" s="6" customFormat="1" ht="15.7" customHeight="1" x14ac:dyDescent="0.35">
      <c r="A24" s="36" t="str">
        <f>'[1]4.Profit &amp; Loss'!$A$19</f>
        <v>Insurance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>
        <f t="shared" si="6"/>
        <v>0</v>
      </c>
    </row>
    <row r="25" spans="1:14" s="6" customFormat="1" ht="15.7" customHeight="1" x14ac:dyDescent="0.35">
      <c r="A25" s="38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>
        <f t="shared" si="6"/>
        <v>0</v>
      </c>
    </row>
    <row r="26" spans="1:14" s="6" customFormat="1" ht="15.7" customHeight="1" x14ac:dyDescent="0.35">
      <c r="A26" s="36" t="str">
        <f>'[1]4.Profit &amp; Loss'!$A$20</f>
        <v>Maintenance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>
        <f t="shared" si="6"/>
        <v>0</v>
      </c>
    </row>
    <row r="27" spans="1:14" s="6" customFormat="1" ht="15.7" customHeight="1" x14ac:dyDescent="0.35">
      <c r="A27" s="36" t="str">
        <f>'[1]4.Profit &amp; Loss'!$A$21</f>
        <v>Meeting Expenses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>
        <f t="shared" si="6"/>
        <v>0</v>
      </c>
    </row>
    <row r="28" spans="1:14" s="6" customFormat="1" ht="15.7" customHeight="1" x14ac:dyDescent="0.35">
      <c r="A28" s="36" t="str">
        <f>'[1]4.Profit &amp; Loss'!$A$22</f>
        <v>Merchant / Credit Card Processing Fees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>
        <f t="shared" si="6"/>
        <v>0</v>
      </c>
    </row>
    <row r="29" spans="1:14" s="6" customFormat="1" ht="15.7" customHeight="1" x14ac:dyDescent="0.35">
      <c r="A29" s="36" t="str">
        <f>'[1]4.Profit &amp; Loss'!$A$23</f>
        <v>Office Supplies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>
        <f t="shared" si="6"/>
        <v>0</v>
      </c>
    </row>
    <row r="30" spans="1:14" s="6" customFormat="1" ht="15.7" customHeight="1" x14ac:dyDescent="0.35">
      <c r="A30" s="39" t="s">
        <v>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>
        <f t="shared" si="6"/>
        <v>0</v>
      </c>
    </row>
    <row r="31" spans="1:14" s="6" customFormat="1" ht="15.7" customHeight="1" x14ac:dyDescent="0.35">
      <c r="A31" s="36" t="str">
        <f>'[1]4.Profit &amp; Loss'!$A$24</f>
        <v>Packing / Shipping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f t="shared" si="6"/>
        <v>0</v>
      </c>
    </row>
    <row r="32" spans="1:14" s="6" customFormat="1" ht="15.7" customHeight="1" x14ac:dyDescent="0.35">
      <c r="A32" s="37" t="str">
        <f>'[1]4.Profit &amp; Loss'!$A$25</f>
        <v>Professional / Legal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>
        <f t="shared" si="6"/>
        <v>0</v>
      </c>
    </row>
    <row r="33" spans="1:14" s="6" customFormat="1" ht="15.7" customHeight="1" x14ac:dyDescent="0.35">
      <c r="A33" s="39" t="s">
        <v>11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>
        <f t="shared" si="6"/>
        <v>0</v>
      </c>
    </row>
    <row r="34" spans="1:14" s="6" customFormat="1" ht="15.7" customHeight="1" x14ac:dyDescent="0.35">
      <c r="A34" s="37" t="str">
        <f>'[1]4.Profit &amp; Loss'!$A$26</f>
        <v>Rent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>
        <f t="shared" si="6"/>
        <v>0</v>
      </c>
    </row>
    <row r="35" spans="1:14" s="6" customFormat="1" ht="15.7" customHeight="1" x14ac:dyDescent="0.35">
      <c r="A35" s="37" t="s">
        <v>12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>
        <f t="shared" si="6"/>
        <v>0</v>
      </c>
    </row>
    <row r="36" spans="1:14" s="6" customFormat="1" ht="15.7" customHeight="1" x14ac:dyDescent="0.35">
      <c r="A36" s="37" t="s">
        <v>13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>
        <f t="shared" si="6"/>
        <v>0</v>
      </c>
    </row>
    <row r="37" spans="1:14" s="6" customFormat="1" ht="15.7" customHeight="1" x14ac:dyDescent="0.35">
      <c r="A37" s="37" t="str">
        <f>'[1]4.Profit &amp; Loss'!$A$27</f>
        <v xml:space="preserve">Technology 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>
        <f t="shared" si="6"/>
        <v>0</v>
      </c>
    </row>
    <row r="38" spans="1:14" s="6" customFormat="1" ht="15.7" customHeight="1" x14ac:dyDescent="0.35">
      <c r="A38" s="36" t="str">
        <f>'[1]4.Profit &amp; Loss'!$A$28</f>
        <v>Travel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>
        <f t="shared" si="6"/>
        <v>0</v>
      </c>
    </row>
    <row r="39" spans="1:14" s="6" customFormat="1" ht="15.7" customHeight="1" x14ac:dyDescent="0.35">
      <c r="A39" s="37" t="str">
        <f>'[1]4.Profit &amp; Loss'!$A$29</f>
        <v>Utilities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>
        <f t="shared" si="6"/>
        <v>0</v>
      </c>
    </row>
    <row r="40" spans="1:14" s="6" customFormat="1" ht="15.7" customHeight="1" x14ac:dyDescent="0.35">
      <c r="A40" s="36" t="str">
        <f>'[1]4.Profit &amp; Loss'!$A$30</f>
        <v>Website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>
        <f t="shared" si="6"/>
        <v>0</v>
      </c>
    </row>
    <row r="41" spans="1:14" s="6" customFormat="1" ht="15.7" customHeight="1" x14ac:dyDescent="0.35">
      <c r="A41" s="27" t="str">
        <f>'[1]4.Profit &amp; Loss'!$A$31</f>
        <v>Other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>
        <f t="shared" si="6"/>
        <v>0</v>
      </c>
    </row>
    <row r="42" spans="1:14" s="6" customFormat="1" ht="15.7" customHeight="1" x14ac:dyDescent="0.35">
      <c r="A42" s="27" t="str">
        <f>'[1]4.Profit &amp; Loss'!$A$32</f>
        <v>Other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>
        <f t="shared" si="6"/>
        <v>0</v>
      </c>
    </row>
    <row r="43" spans="1:14" s="6" customFormat="1" ht="15.7" customHeight="1" x14ac:dyDescent="0.35">
      <c r="A43" s="27" t="str">
        <f>'[1]4.Profit &amp; Loss'!$A$32</f>
        <v>Other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>
        <f t="shared" si="6"/>
        <v>0</v>
      </c>
    </row>
    <row r="44" spans="1:14" s="6" customFormat="1" ht="15.7" customHeight="1" x14ac:dyDescent="0.4">
      <c r="A44" s="21" t="s">
        <v>14</v>
      </c>
      <c r="B44" s="22">
        <f>SUM(B21:B43)</f>
        <v>0</v>
      </c>
      <c r="C44" s="22">
        <f>SUM(C21:C43)</f>
        <v>0</v>
      </c>
      <c r="D44" s="22">
        <f>SUM(D21:D43)</f>
        <v>0</v>
      </c>
      <c r="E44" s="22">
        <f t="shared" ref="E44:M44" si="7">SUM(E21:E43)</f>
        <v>0</v>
      </c>
      <c r="F44" s="22">
        <f t="shared" si="7"/>
        <v>0</v>
      </c>
      <c r="G44" s="22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3">
        <f>SUM(N21:N43)</f>
        <v>0</v>
      </c>
    </row>
    <row r="45" spans="1:14" s="6" customFormat="1" ht="15.7" customHeight="1" x14ac:dyDescent="0.45">
      <c r="A45" s="11" t="s">
        <v>15</v>
      </c>
      <c r="B45" s="12">
        <f>B10+B18-B44</f>
        <v>0</v>
      </c>
      <c r="C45" s="12">
        <f>C10+C18-C44</f>
        <v>0</v>
      </c>
      <c r="D45" s="12">
        <f t="shared" ref="D45:M45" si="8">D10+D18-D44</f>
        <v>0</v>
      </c>
      <c r="E45" s="12">
        <f t="shared" si="8"/>
        <v>0</v>
      </c>
      <c r="F45" s="12">
        <f t="shared" si="8"/>
        <v>20000</v>
      </c>
      <c r="G45" s="12">
        <f t="shared" si="8"/>
        <v>20000</v>
      </c>
      <c r="H45" s="12">
        <f t="shared" si="8"/>
        <v>20000</v>
      </c>
      <c r="I45" s="12">
        <f t="shared" si="8"/>
        <v>20000</v>
      </c>
      <c r="J45" s="12">
        <f t="shared" si="8"/>
        <v>20000</v>
      </c>
      <c r="K45" s="12">
        <f t="shared" si="8"/>
        <v>20000</v>
      </c>
      <c r="L45" s="12">
        <f t="shared" si="8"/>
        <v>20000</v>
      </c>
      <c r="M45" s="12">
        <f t="shared" si="8"/>
        <v>20000</v>
      </c>
      <c r="N45" s="13"/>
    </row>
  </sheetData>
  <sheetProtection insertRows="0" selectLockedCells="1"/>
  <mergeCells count="5">
    <mergeCell ref="A1:N1"/>
    <mergeCell ref="A2:E2"/>
    <mergeCell ref="B4:C4"/>
    <mergeCell ref="B5:C5"/>
    <mergeCell ref="D5:G5"/>
  </mergeCells>
  <dataValidations count="9">
    <dataValidation type="decimal" allowBlank="1" showInputMessage="1" sqref="N5:N8 WVI12:WVV12 B6:C9 WVJ20:WVU25 IW13:JI17 SS13:TE17 ACO13:ADA17 AMK13:AMW17 AWG13:AWS17 BGC13:BGO17 BPY13:BQK17 BZU13:CAG17 CJQ13:CKC17 CTM13:CTY17 DDI13:DDU17 DNE13:DNQ17 DXA13:DXM17 EGW13:EHI17 EQS13:ERE17 FAO13:FBA17 FKK13:FKW17 FUG13:FUS17 GEC13:GEO17 GNY13:GOK17 GXU13:GYG17 HHQ13:HIC17 HRM13:HRY17 IBI13:IBU17 ILE13:ILQ17 IVA13:IVM17 JEW13:JFI17 JOS13:JPE17 JYO13:JZA17 KIK13:KIW17 KSG13:KSS17 LCC13:LCO17 LLY13:LMK17 LVU13:LWG17 MFQ13:MGC17 MPM13:MPY17 MZI13:MZU17 NJE13:NJQ17 NTA13:NTM17 OCW13:ODI17 OMS13:ONE17 OWO13:OXA17 PGK13:PGW17 PQG13:PQS17 QAC13:QAO17 QJY13:QKK17 QTU13:QUG17 RDQ13:REC17 RNM13:RNY17 RXI13:RXU17 SHE13:SHQ17 SRA13:SRM17 TAW13:TBI17 TKS13:TLE17 TUO13:TVA17 UEK13:UEW17 UOG13:UOS17 UYC13:UYO17 VHY13:VIK17 VRU13:VSG17 WBQ13:WCC17 WLM13:WLY17 WVI13:WVU17 N45 IX27:JI27 ST27:TE27 ACP27:ADA27 AML27:AMW27 AWH27:AWS27 BGD27:BGO27 BPZ27:BQK27 BZV27:CAG27 CJR27:CKC27 CTN27:CTY27 DDJ27:DDU27 DNF27:DNQ27 DXB27:DXM27 EGX27:EHI27 EQT27:ERE27 FAP27:FBA27 FKL27:FKW27 FUH27:FUS27 GED27:GEO27 GNZ27:GOK27 GXV27:GYG27 HHR27:HIC27 HRN27:HRY27 IBJ27:IBU27 ILF27:ILQ27 IVB27:IVM27 JEX27:JFI27 JOT27:JPE27 JYP27:JZA27 KIL27:KIW27 KSH27:KSS27 LCD27:LCO27 LLZ27:LMK27 LVV27:LWG27 MFR27:MGC27 MPN27:MPY27 MZJ27:MZU27 NJF27:NJQ27 NTB27:NTM27 OCX27:ODI27 OMT27:ONE27 OWP27:OXA27 PGL27:PGW27 PQH27:PQS27 QAD27:QAO27 QJZ27:QKK27 QTV27:QUG27 RDR27:REC27 RNN27:RNY27 RXJ27:RXU27 SHF27:SHQ27 SRB27:SRM27 TAX27:TBI27 TKT27:TLE27 TUP27:TVA27 UEL27:UEW27 UOH27:UOS27 UYD27:UYO27 VHZ27:VIK27 VRV27:VSG27 WBR27:WCC27 WLN27:WLY27 WVJ27:WVU27 IX29:JI41 ST29:TE41 ACP29:ADA41 AML29:AMW41 AWH29:AWS41 BGD29:BGO41 BPZ29:BQK41 BZV29:CAG41 CJR29:CKC41 CTN29:CTY41 DDJ29:DDU41 DNF29:DNQ41 DXB29:DXM41 EGX29:EHI41 EQT29:ERE41 FAP29:FBA41 FKL29:FKW41 FUH29:FUS41 GED29:GEO41 GNZ29:GOK41 GXV29:GYG41 HHR29:HIC41 HRN29:HRY41 IBJ29:IBU41 ILF29:ILQ41 IVB29:IVM41 JEX29:JFI41 JOT29:JPE41 JYP29:JZA41 KIL29:KIW41 KSH29:KSS41 LCD29:LCO41 LLZ29:LMK41 LVV29:LWG41 MFR29:MGC41 MPN29:MPY41 MZJ29:MZU41 NJF29:NJQ41 NTB29:NTM41 OCX29:ODI41 OMT29:ONE41 OWP29:OXA41 PGL29:PGW41 PQH29:PQS41 QAD29:QAO41 QJZ29:QKK41 QTV29:QUG41 RDR29:REC41 RNN29:RNY41 RXJ29:RXU41 SHF29:SHQ41 SRB29:SRM41 TAX29:TBI41 TKT29:TLE41 TUP29:TVA41 UEL29:UEW41 UOH29:UOS41 UYD29:UYO41 VHZ29:VIK41 VRV29:VSG41 WBR29:WCC41 WLN29:WLY41 WVJ29:WVU41 WVJ43:WVU43 WLN43:WLY43 WBR43:WCC43 VRV43:VSG43 VHZ43:VIK43 UYD43:UYO43 UOH43:UOS43 UEL43:UEW43 TUP43:TVA43 TKT43:TLE43 TAX43:TBI43 SRB43:SRM43 SHF43:SHQ43 RXJ43:RXU43 RNN43:RNY43 RDR43:REC43 QTV43:QUG43 QJZ43:QKK43 QAD43:QAO43 PQH43:PQS43 PGL43:PGW43 OWP43:OXA43 OMT43:ONE43 OCX43:ODI43 NTB43:NTM43 NJF43:NJQ43 MZJ43:MZU43 MPN43:MPY43 MFR43:MGC43 LVV43:LWG43 LLZ43:LMK43 LCD43:LCO43 KSH43:KSS43 KIL43:KIW43 JYP43:JZA43 JOT43:JPE43 JEX43:JFI43 IVB43:IVM43 ILF43:ILQ43 IBJ43:IBU43 HRN43:HRY43 HHR43:HIC43 GXV43:GYG43 GNZ43:GOK43 GED43:GEO43 FUH43:FUS43 FKL43:FKW43 FAP43:FBA43 EQT43:ERE43 EGX43:EHI43 DXB43:DXM43 DNF43:DNQ43 DDJ43:DDU43 CTN43:CTY43 CJR43:CKC43 BZV43:CAG43 BPZ43:BQK43 BGD43:BGO43 AWH43:AWS43 AML43:AMW43 ACP43:ADA43 ST43:TE43 IX43:JI43 B20:M43 SS20:SS43 WVI20:WVI43 WLM20:WLM43 WBQ20:WBQ43 VRU20:VRU43 VHY20:VHY43 UYC20:UYC43 UOG20:UOG43 UEK20:UEK43 TUO20:TUO43 TKS20:TKS43 TAW20:TAW43 SRA20:SRA43 SHE20:SHE43 RXI20:RXI43 RNM20:RNM43 RDQ20:RDQ43 QTU20:QTU43 QJY20:QJY43 QAC20:QAC43 PQG20:PQG43 PGK20:PGK43 OWO20:OWO43 OMS20:OMS43 OCW20:OCW43 NTA20:NTA43 NJE20:NJE43 MZI20:MZI43 MPM20:MPM43 MFQ20:MFQ43 LVU20:LVU43 LLY20:LLY43 LCC20:LCC43 KSG20:KSG43 KIK20:KIK43 JYO20:JYO43 JOS20:JOS43 JEW20:JEW43 IVA20:IVA43 ILE20:ILE43 IBI20:IBI43 HRM20:HRM43 HHQ20:HHQ43 GXU20:GXU43 GNY20:GNY43 GEC20:GEC43 FUG20:FUG43 FKK20:FKK43 FAO20:FAO43 EQS20:EQS43 EGW20:EGW43 DXA20:DXA43 DNE20:DNE43 DDI20:DDI43 CTM20:CTM43 CJQ20:CJQ43 BZU20:BZU43 BPY20:BPY43 BGC20:BGC43 AWG20:AWG43 AMK20:AMK43 ACO20:ACO43 IW20:IW43 IX20:JI25 ST20:TE25 ACP20:ADA25 AML20:AMW25 AWH20:AWS25 BGD20:BGO25 BPZ20:BQK25 BZV20:CAG25 CJR20:CKC25 CTN20:CTY25 DDJ20:DDU25 DNF20:DNQ25 DXB20:DXM25 EGX20:EHI25 EQT20:ERE25 FAP20:FBA25 FKL20:FKW25 FUH20:FUS25 GED20:GEO25 GNZ20:GOK25 GXV20:GYG25 HHR20:HIC25 HRN20:HRY25 IBJ20:IBU25 ILF20:ILQ25 IVB20:IVM25 JEX20:JFI25 JOT20:JPE25 JYP20:JZA25 KIL20:KIW25 KSH20:KSS25 LCD20:LCO25 LLZ20:LMK25 LVV20:LWG25 MFR20:MGC25 MPN20:MPY25 MZJ20:MZU25 NJF20:NJQ25 NTB20:NTM25 OCX20:ODI25 OMT20:ONE25 OWP20:OXA25 PGL20:PGW25 PQH20:PQS25 QAD20:QAO25 QJZ20:QKK25 QTV20:QUG25 RDR20:REC25 RNN20:RNY25 RXJ20:RXU25 SHF20:SHQ25 SRB20:SRM25 TAX20:TBI25 TKT20:TLE25 TUP20:TVA25 UEL20:UEW25 UOH20:UOS25 UYD20:UYO25 VHZ20:VIK25 VRV20:VSG25 WBR20:WCC25 WLN20:WLY25 B11:M17 N10:N12 IW12:JJ12 SS12:TF12 ACO12:ADB12 AMK12:AMX12 AWG12:AWT12 BGC12:BGP12 BPY12:BQL12 BZU12:CAH12 CJQ12:CKD12 CTM12:CTZ12 DDI12:DDV12 DNE12:DNR12 DXA12:DXN12 EGW12:EHJ12 EQS12:ERF12 FAO12:FBB12 FKK12:FKX12 FUG12:FUT12 GEC12:GEP12 GNY12:GOL12 GXU12:GYH12 HHQ12:HID12 HRM12:HRZ12 IBI12:IBV12 ILE12:ILR12 IVA12:IVN12 JEW12:JFJ12 JOS12:JPF12 JYO12:JZB12 KIK12:KIX12 KSG12:KST12 LCC12:LCP12 LLY12:LML12 LVU12:LWH12 MFQ12:MGD12 MPM12:MPZ12 MZI12:MZV12 NJE12:NJR12 NTA12:NTN12 OCW12:ODJ12 OMS12:ONF12 OWO12:OXB12 PGK12:PGX12 PQG12:PQT12 QAC12:QAP12 QJY12:QKL12 QTU12:QUH12 RDQ12:RED12 RNM12:RNZ12 RXI12:RXV12 SHE12:SHR12 SRA12:SRN12 TAW12:TBJ12 TKS12:TLF12 TUO12:TVB12 UEK12:UEX12 UOG12:UOT12 UYC12:UYP12 VHY12:VIL12 VRU12:VSH12 WBQ12:WCD12 WLM12:WLZ12 D5:D9 H5:M9 E6:G9" xr:uid="{00000000-0002-0000-0000-000000000000}">
      <formula1>-10000000</formula1>
      <formula2>10000000</formula2>
    </dataValidation>
    <dataValidation operator="greaterThanOrEqual" allowBlank="1" showInputMessage="1" showErrorMessage="1" error="Please enter a number greater than zero." sqref="N9" xr:uid="{00000000-0002-0000-0000-000001000000}"/>
    <dataValidation type="date" allowBlank="1" showInputMessage="1" showErrorMessage="1" error="Please enter a valid date." sqref="B4" xr:uid="{00000000-0002-0000-0000-000002000000}">
      <formula1>1</formula1>
      <formula2>73415</formula2>
    </dataValidation>
    <dataValidation type="decimal" operator="lessThanOrEqual" allowBlank="1" showInputMessage="1" sqref="B10:M10" xr:uid="{00000000-0002-0000-0000-000003000000}">
      <formula1>10000000</formula1>
    </dataValidation>
    <dataValidation type="decimal" operator="lessThanOrEqual" allowBlank="1" showInputMessage="1" showErrorMessage="1" error="Please enter a number greater than zero." sqref="WVV13:WVV17 JJ13:JJ17 TF13:TF17 ADB13:ADB17 AMX13:AMX17 AWT13:AWT17 BGP13:BGP17 BQL13:BQL17 CAH13:CAH17 CKD13:CKD17 CTZ13:CTZ17 DDV13:DDV17 DNR13:DNR17 DXN13:DXN17 EHJ13:EHJ17 ERF13:ERF17 FBB13:FBB17 FKX13:FKX17 FUT13:FUT17 GEP13:GEP17 GOL13:GOL17 GYH13:GYH17 HID13:HID17 HRZ13:HRZ17 IBV13:IBV17 ILR13:ILR17 IVN13:IVN17 JFJ13:JFJ17 JPF13:JPF17 JZB13:JZB17 KIX13:KIX17 KST13:KST17 LCP13:LCP17 LML13:LML17 LWH13:LWH17 MGD13:MGD17 MPZ13:MPZ17 MZV13:MZV17 NJR13:NJR17 NTN13:NTN17 ODJ13:ODJ17 ONF13:ONF17 OXB13:OXB17 PGX13:PGX17 PQT13:PQT17 QAP13:QAP17 QKL13:QKL17 QUH13:QUH17 RED13:RED17 RNZ13:RNZ17 RXV13:RXV17 SHR13:SHR17 SRN13:SRN17 TBJ13:TBJ17 TLF13:TLF17 TVB13:TVB17 UEX13:UEX17 UOT13:UOT17 UYP13:UYP17 VIL13:VIL17 VSH13:VSH17 WCD13:WCD17 WLZ13:WLZ17 N13:N17 N20:N43 WVV20:WVV43 WLZ20:WLZ43 WCD20:WCD43 VSH20:VSH43 VIL20:VIL43 UYP20:UYP43 UOT20:UOT43 UEX20:UEX43 TVB20:TVB43 TLF20:TLF43 TBJ20:TBJ43 SRN20:SRN43 SHR20:SHR43 RXV20:RXV43 RNZ20:RNZ43 RED20:RED43 QUH20:QUH43 QKL20:QKL43 QAP20:QAP43 PQT20:PQT43 PGX20:PGX43 OXB20:OXB43 ONF20:ONF43 ODJ20:ODJ43 NTN20:NTN43 NJR20:NJR43 MZV20:MZV43 MPZ20:MPZ43 MGD20:MGD43 LWH20:LWH43 LML20:LML43 LCP20:LCP43 KST20:KST43 KIX20:KIX43 JZB20:JZB43 JPF20:JPF43 JFJ20:JFJ43 IVN20:IVN43 ILR20:ILR43 IBV20:IBV43 HRZ20:HRZ43 HID20:HID43 GYH20:GYH43 GOL20:GOL43 GEP20:GEP43 FUT20:FUT43 FKX20:FKX43 FBB20:FBB43 ERF20:ERF43 EHJ20:EHJ43 DXN20:DXN43 DNR20:DNR43 DDV20:DDV43 CTZ20:CTZ43 CKD20:CKD43 CAH20:CAH43 BQL20:BQL43 BGP20:BGP43 AWT20:AWT43 AMX20:AMX43 ADB20:ADB43 TF20:TF43 JJ20:JJ43" xr:uid="{00000000-0002-0000-0000-000004000000}">
      <formula1>10000000</formula1>
    </dataValidation>
    <dataValidation type="decimal" operator="lessThanOrEqual" allowBlank="1" showInputMessage="1" showErrorMessage="1" sqref="IW44:JJ45 SS44:TF45 ACO44:ADB45 AMK44:AMX45 AWG44:AWT45 BGC44:BGP45 BPY44:BQL45 BZU44:CAH45 CJQ44:CKD45 CTM44:CTZ45 DDI44:DDV45 DNE44:DNR45 DXA44:DXN45 EGW44:EHJ45 EQS44:ERF45 FAO44:FBB45 FKK44:FKX45 FUG44:FUT45 GEC44:GEP45 GNY44:GOL45 GXU44:GYH45 HHQ44:HID45 HRM44:HRZ45 IBI44:IBV45 ILE44:ILR45 IVA44:IVN45 JEW44:JFJ45 JOS44:JPF45 JYO44:JZB45 KIK44:KIX45 KSG44:KST45 LCC44:LCP45 LLY44:LML45 LVU44:LWH45 MFQ44:MGD45 MPM44:MPZ45 MZI44:MZV45 NJE44:NJR45 NTA44:NTN45 OCW44:ODJ45 OMS44:ONF45 OWO44:OXB45 PGK44:PGX45 PQG44:PQT45 QAC44:QAP45 QJY44:QKL45 QTU44:QUH45 RDQ44:RED45 RNM44:RNZ45 RXI44:RXV45 SHE44:SHR45 SRA44:SRN45 TAW44:TBJ45 TKS44:TLF45 TUO44:TVB45 UEK44:UEX45 UOG44:UOT45 UYC44:UYP45 VHY44:VIL45 VRU44:VSH45 WBQ44:WCD45 WLM44:WLZ45 WVI44:WVV45 N44 B18:N18 IW18:JJ18 SS18:TF18 ACO18:ADB18 AMK18:AMX18 AWG18:AWT18 BGC18:BGP18 BPY18:BQL18 BZU18:CAH18 CJQ18:CKD18 CTM18:CTZ18 DDI18:DDV18 DNE18:DNR18 DXA18:DXN18 EGW18:EHJ18 EQS18:ERF18 FAO18:FBB18 FKK18:FKX18 FUG18:FUT18 GEC18:GEP18 GNY18:GOL18 GXU18:GYH18 HHQ18:HID18 HRM18:HRZ18 IBI18:IBV18 ILE18:ILR18 IVA18:IVN18 JEW18:JFJ18 JOS18:JPF18 JYO18:JZB18 KIK18:KIX18 KSG18:KST18 LCC18:LCP18 LLY18:LML18 LVU18:LWH18 MFQ18:MGD18 MPM18:MPZ18 MZI18:MZV18 NJE18:NJR18 NTA18:NTN18 OCW18:ODJ18 OMS18:ONF18 OWO18:OXB18 PGK18:PGX18 PQG18:PQT18 QAC18:QAP18 QJY18:QKL18 QTU18:QUH18 RDQ18:RED18 RNM18:RNZ18 RXI18:RXV18 SHE18:SHR18 SRA18:SRN18 TAW18:TBJ18 TKS18:TLF18 TUO18:TVB18 UEK18:UEX18 UOG18:UOT18 UYC18:UYP18 VHY18:VIL18 VRU18:VSH18 WBQ18:WCD18 WLM18:WLZ18 WVI18:WVV18 B44:M45" xr:uid="{00000000-0002-0000-0000-000005000000}">
      <formula1>10000000</formula1>
    </dataValidation>
    <dataValidation type="decimal" allowBlank="1" showInputMessage="1" prompt="Enter materials and supplies included in cost of goods sold (COGS)." sqref="IX28:JI28 ST28:TE28 ACP28:ADA28 AML28:AMW28 AWH28:AWS28 BGD28:BGO28 BPZ28:BQK28 BZV28:CAG28 CJR28:CKC28 CTN28:CTY28 DDJ28:DDU28 DNF28:DNQ28 DXB28:DXM28 EGX28:EHI28 EQT28:ERE28 FAP28:FBA28 FKL28:FKW28 FUH28:FUS28 GED28:GEO28 GNZ28:GOK28 GXV28:GYG28 HHR28:HIC28 HRN28:HRY28 IBJ28:IBU28 ILF28:ILQ28 IVB28:IVM28 JEX28:JFI28 JOT28:JPE28 JYP28:JZA28 KIL28:KIW28 KSH28:KSS28 LCD28:LCO28 LLZ28:LMK28 LVV28:LWG28 MFR28:MGC28 MPN28:MPY28 MZJ28:MZU28 NJF28:NJQ28 NTB28:NTM28 OCX28:ODI28 OMT28:ONE28 OWP28:OXA28 PGL28:PGW28 PQH28:PQS28 QAD28:QAO28 QJZ28:QKK28 QTV28:QUG28 RDR28:REC28 RNN28:RNY28 RXJ28:RXU28 SHF28:SHQ28 SRB28:SRM28 TAX28:TBI28 TKT28:TLE28 TUP28:TVA28 UEL28:UEW28 UOH28:UOS28 UYD28:UYO28 VHZ28:VIK28 VRV28:VSG28 WBR28:WCC28 WLN28:WLY28 WVJ28:WVU28" xr:uid="{00000000-0002-0000-0000-000006000000}">
      <formula1>-10000000</formula1>
      <formula2>10000000</formula2>
    </dataValidation>
    <dataValidation type="decimal" allowBlank="1" showInputMessage="1" prompt="Enter supplies not included in cost of goods sold (COGS)." sqref="IX42:JI42 ST42:TE42 ACP42:ADA42 AML42:AMW42 AWH42:AWS42 BGD42:BGO42 BPZ42:BQK42 BZV42:CAG42 CJR42:CKC42 CTN42:CTY42 DDJ42:DDU42 DNF42:DNQ42 DXB42:DXM42 EGX42:EHI42 EQT42:ERE42 FAP42:FBA42 FKL42:FKW42 FUH42:FUS42 GED42:GEO42 GNZ42:GOK42 GXV42:GYG42 HHR42:HIC42 HRN42:HRY42 IBJ42:IBU42 ILF42:ILQ42 IVB42:IVM42 JEX42:JFI42 JOT42:JPE42 JYP42:JZA42 KIL42:KIW42 KSH42:KSS42 LCD42:LCO42 LLZ42:LMK42 LVV42:LWG42 MFR42:MGC42 MPN42:MPY42 MZJ42:MZU42 NJF42:NJQ42 NTB42:NTM42 OCX42:ODI42 OMT42:ONE42 OWP42:OXA42 PGL42:PGW42 PQH42:PQS42 QAD42:QAO42 QJZ42:QKK42 QTV42:QUG42 RDR42:REC42 RNN42:RNY42 RXJ42:RXU42 SHF42:SHQ42 SRB42:SRM42 TAX42:TBI42 TKT42:TLE42 TUP42:TVA42 UEL42:UEW42 UOH42:UOS42 UYD42:UYO42 VHZ42:VIK42 VRV42:VSG42 WBR42:WCC42 WLN42:WLY42 WVJ42:WVU42" xr:uid="{00000000-0002-0000-0000-000007000000}">
      <formula1>-10000000</formula1>
      <formula2>10000000</formula2>
    </dataValidation>
    <dataValidation type="decimal" allowBlank="1" showInputMessage="1" prompt="Enter insurance expense such as liability and fire insurance. " sqref="IX26:JI26 ST26:TE26 ACP26:ADA26 AML26:AMW26 AWH26:AWS26 BGD26:BGO26 BPZ26:BQK26 BZV26:CAG26 CJR26:CKC26 CTN26:CTY26 DDJ26:DDU26 DNF26:DNQ26 DXB26:DXM26 EGX26:EHI26 EQT26:ERE26 FAP26:FBA26 FKL26:FKW26 FUH26:FUS26 GED26:GEO26 GNZ26:GOK26 GXV26:GYG26 HHR26:HIC26 HRN26:HRY26 IBJ26:IBU26 ILF26:ILQ26 IVB26:IVM26 JEX26:JFI26 JOT26:JPE26 JYP26:JZA26 KIL26:KIW26 KSH26:KSS26 LCD26:LCO26 LLZ26:LMK26 LVV26:LWG26 MFR26:MGC26 MPN26:MPY26 MZJ26:MZU26 NJF26:NJQ26 NTB26:NTM26 OCX26:ODI26 OMT26:ONE26 OWP26:OXA26 PGL26:PGW26 PQH26:PQS26 QAD26:QAO26 QJZ26:QKK26 QTV26:QUG26 RDR26:REC26 RNN26:RNY26 RXJ26:RXU26 SHF26:SHQ26 SRB26:SRM26 TAX26:TBI26 TKT26:TLE26 TUP26:TVA26 UEL26:UEW26 UOH26:UOS26 UYD26:UYO26 VHZ26:VIK26 VRV26:VSG26 WBR26:WCC26 WLN26:WLY26 WVJ26:WVU26" xr:uid="{00000000-0002-0000-0000-000008000000}">
      <formula1>-10000000</formula1>
      <formula2>10000000</formula2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showGridLines="0" zoomScaleNormal="100" zoomScaleSheetLayoutView="110" workbookViewId="0">
      <selection activeCell="AD39" sqref="AD39"/>
    </sheetView>
  </sheetViews>
  <sheetFormatPr defaultRowHeight="14.25" x14ac:dyDescent="0.45"/>
  <cols>
    <col min="1" max="1" width="26" customWidth="1"/>
    <col min="2" max="2" width="12.19921875" customWidth="1"/>
    <col min="3" max="3" width="1.796875" customWidth="1"/>
    <col min="4" max="4" width="11.59765625" customWidth="1"/>
  </cols>
  <sheetData>
    <row r="1" spans="1:12" ht="23.65" x14ac:dyDescent="0.4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x14ac:dyDescent="0.45">
      <c r="A3" s="35" t="s">
        <v>1</v>
      </c>
      <c r="B3" s="29">
        <f>beginningcashonhand</f>
        <v>0</v>
      </c>
    </row>
    <row r="4" spans="1:12" x14ac:dyDescent="0.45">
      <c r="A4" s="35" t="s">
        <v>17</v>
      </c>
      <c r="B4" s="30">
        <f>'Cash Flow Plan'!N18</f>
        <v>20000</v>
      </c>
    </row>
    <row r="5" spans="1:12" x14ac:dyDescent="0.45">
      <c r="A5" s="35" t="s">
        <v>18</v>
      </c>
      <c r="B5" s="30">
        <f>'Cash Flow Plan'!N44</f>
        <v>0</v>
      </c>
    </row>
    <row r="6" spans="1:12" ht="14.65" thickBot="1" x14ac:dyDescent="0.5">
      <c r="A6" s="31" t="s">
        <v>16</v>
      </c>
      <c r="B6" s="34">
        <f>B3+B4-B5</f>
        <v>20000</v>
      </c>
    </row>
    <row r="7" spans="1:12" ht="14.65" thickTop="1" x14ac:dyDescent="0.45">
      <c r="A7" s="32"/>
      <c r="B7" s="33"/>
    </row>
    <row r="9" spans="1:12" x14ac:dyDescent="0.45">
      <c r="A9" s="31"/>
    </row>
  </sheetData>
  <mergeCells count="1">
    <mergeCell ref="A1:L1"/>
  </mergeCells>
  <pageMargins left="0.5" right="0.5" top="0.5" bottom="0.5" header="0.3" footer="0.25"/>
  <pageSetup scale="76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Cash Flow Plan</vt:lpstr>
      <vt:lpstr>Cash Flow Chart</vt:lpstr>
      <vt:lpstr>beginningcashonhand</vt:lpstr>
      <vt:lpstr>'Cash Flow Plan'!Cash_minimum</vt:lpstr>
      <vt:lpstr>'Cash Flow Plan'!Start_date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Blondeau</dc:creator>
  <cp:lastModifiedBy>Sandra Font</cp:lastModifiedBy>
  <dcterms:created xsi:type="dcterms:W3CDTF">2021-09-15T21:27:51Z</dcterms:created>
  <dcterms:modified xsi:type="dcterms:W3CDTF">2023-04-10T13:04:23Z</dcterms:modified>
</cp:coreProperties>
</file>